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SISE_JUSTDIGI/Dokumendid/ESF 2022‑2027/Eelarve/"/>
    </mc:Choice>
  </mc:AlternateContent>
  <xr:revisionPtr revIDLastSave="57" documentId="14_{34189CFE-5480-420F-A13B-852C791FBCBE}" xr6:coauthVersionLast="47" xr6:coauthVersionMax="47" xr10:uidLastSave="{3B21B48E-DB6E-4145-AD90-FBF34507974C}"/>
  <bookViews>
    <workbookView xWindow="-108" yWindow="-108" windowWidth="23256" windowHeight="13896" xr2:uid="{EA3EF718-1ADD-4902-904E-132A1629189D}"/>
  </bookViews>
  <sheets>
    <sheet name="Leh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55" i="1" l="1"/>
  <c r="D30" i="1"/>
  <c r="D31" i="1"/>
  <c r="D32" i="1"/>
  <c r="D33" i="1"/>
  <c r="D35" i="1"/>
  <c r="D36" i="1"/>
  <c r="D38" i="1"/>
  <c r="D39" i="1"/>
  <c r="D41" i="1"/>
  <c r="D43" i="1"/>
  <c r="D44" i="1"/>
  <c r="D45" i="1"/>
  <c r="D46" i="1"/>
  <c r="D47" i="1"/>
  <c r="D49" i="1"/>
  <c r="D50" i="1"/>
  <c r="D53" i="1"/>
  <c r="D54" i="1"/>
  <c r="C42" i="1"/>
  <c r="D42" i="1" s="1"/>
  <c r="C40" i="1"/>
  <c r="D40" i="1" s="1"/>
  <c r="C37" i="1"/>
  <c r="C34" i="1"/>
  <c r="D19" i="1"/>
  <c r="D20" i="1"/>
  <c r="D21" i="1"/>
  <c r="D22" i="1"/>
  <c r="D23" i="1"/>
  <c r="D25" i="1"/>
  <c r="D26" i="1"/>
  <c r="D27" i="1"/>
  <c r="D28" i="1"/>
  <c r="C24" i="1"/>
  <c r="C18" i="1" s="1"/>
  <c r="D5" i="1"/>
  <c r="D6" i="1"/>
  <c r="D7" i="1"/>
  <c r="D9" i="1"/>
  <c r="D10" i="1"/>
  <c r="D12" i="1"/>
  <c r="D13" i="1"/>
  <c r="D14" i="1"/>
  <c r="D15" i="1"/>
  <c r="D16" i="1"/>
  <c r="D17" i="1"/>
  <c r="D3" i="1"/>
  <c r="C11" i="1"/>
  <c r="C51" i="1"/>
  <c r="C48" i="1"/>
  <c r="C56" i="1" s="1"/>
  <c r="D56" i="1" s="1"/>
  <c r="C4" i="1"/>
  <c r="B51" i="1"/>
  <c r="B48" i="1"/>
  <c r="B42" i="1"/>
  <c r="B40" i="1"/>
  <c r="B37" i="1"/>
  <c r="B34" i="1"/>
  <c r="B24" i="1"/>
  <c r="B18" i="1" s="1"/>
  <c r="B11" i="1"/>
  <c r="B8" i="1" s="1"/>
  <c r="B4" i="1"/>
  <c r="D51" i="1" l="1"/>
  <c r="D4" i="1"/>
  <c r="D34" i="1"/>
  <c r="D37" i="1"/>
  <c r="D48" i="1"/>
  <c r="B29" i="1"/>
  <c r="D18" i="1"/>
  <c r="D24" i="1"/>
  <c r="C29" i="1"/>
  <c r="D29" i="1" s="1"/>
  <c r="D11" i="1"/>
  <c r="C8" i="1"/>
  <c r="D8" i="1" s="1"/>
</calcChain>
</file>

<file path=xl/sharedStrings.xml><?xml version="1.0" encoding="utf-8"?>
<sst xmlns="http://schemas.openxmlformats.org/spreadsheetml/2006/main" count="58" uniqueCount="49">
  <si>
    <t>Projekti alategevus</t>
  </si>
  <si>
    <t>Planeeritud eelarve 2025</t>
  </si>
  <si>
    <t xml:space="preserve">JDM personalikulu </t>
  </si>
  <si>
    <t>1. Iseseisvumist ja õiguskuulekust toetavad sekkumised kogukonnas</t>
  </si>
  <si>
    <t>Nõustamist sisaldav majutusteenus noortele </t>
  </si>
  <si>
    <t xml:space="preserve">Tugiisikuteenus </t>
  </si>
  <si>
    <t>Lähetused jm korralduskulud</t>
  </si>
  <si>
    <t>2.Tööturule sisenemise toetamine</t>
  </si>
  <si>
    <t>Tööharjutus vanglas</t>
  </si>
  <si>
    <t>Partner (Tallinna Vangla kriminaalhoolduse arendusosakond)</t>
  </si>
  <si>
    <t>Üldkasuliku töö kaasajastamise kommunikatsioonistrateegia</t>
  </si>
  <si>
    <t>Üldkasulikutöö teemal partnerpäevade korraldamine</t>
  </si>
  <si>
    <r>
      <rPr>
        <sz val="7"/>
        <color theme="1"/>
        <rFont val="Aptos Narrow"/>
        <family val="2"/>
        <charset val="186"/>
        <scheme val="minor"/>
      </rPr>
      <t xml:space="preserve"> </t>
    </r>
    <r>
      <rPr>
        <sz val="11"/>
        <color theme="1"/>
        <rFont val="Aptos Narrow"/>
        <family val="2"/>
        <charset val="186"/>
        <scheme val="minor"/>
      </rPr>
      <t>E-kursus ja toetavad tegevused</t>
    </r>
  </si>
  <si>
    <t xml:space="preserve"> Lühisekkumiste arendamine</t>
  </si>
  <si>
    <t>Teavitustegevus ja -materjalid </t>
  </si>
  <si>
    <t>3.Taasühiskonnastamist toetavad sekkumised
vanglateenistuses</t>
  </si>
  <si>
    <t>4.5 Lähetused jm korralduskulud</t>
  </si>
  <si>
    <t>Personalikulud</t>
  </si>
  <si>
    <t>Käitumisteadusliku ja teenusdisaini kompetentsi arendamine noortega töötamiseks</t>
  </si>
  <si>
    <t>Kaasaval viisil õigust rikkunud noorte alase tegevuse võrgustiku- ja partnerlustöö arendamine</t>
  </si>
  <si>
    <t>4. Kriminaaljustiitssüsteemi, koostöö ja spetsialistide arendamine</t>
  </si>
  <si>
    <t>Erikoolitusprogramm</t>
  </si>
  <si>
    <t>Valdkondlikud koolitus- ja arendustegevused</t>
  </si>
  <si>
    <t>Taastava õiguse valdkond</t>
  </si>
  <si>
    <t>Partner (Riigiprokuratuur)</t>
  </si>
  <si>
    <t>Väljaõpe ja toetamisega seotud kulud</t>
  </si>
  <si>
    <t>Partner (Politsei- ja Piirivalveamet)</t>
  </si>
  <si>
    <t>Lühisekkumiste arendamine</t>
  </si>
  <si>
    <t>Partner (Riigikohus)</t>
  </si>
  <si>
    <t>Koolitused</t>
  </si>
  <si>
    <t>Partner (Sotsiaalkindlustusamet)</t>
  </si>
  <si>
    <t>Analüüs</t>
  </si>
  <si>
    <t xml:space="preserve">Ennetus- ja arendustegevused, sh koostöö arendamine </t>
  </si>
  <si>
    <t xml:space="preserve">Vabatahtlike motivatsiooni toetamine </t>
  </si>
  <si>
    <t>5.Hindamine</t>
  </si>
  <si>
    <t>Kasutajauuring</t>
  </si>
  <si>
    <t>Spetsialistide hoiakute uuring</t>
  </si>
  <si>
    <t>6. Kommunikatsioon</t>
  </si>
  <si>
    <t>Teavitustegevused (podcast jms)</t>
  </si>
  <si>
    <t>Muud korraldusklud (sh konverents)</t>
  </si>
  <si>
    <t>Kaudsed kulud</t>
  </si>
  <si>
    <t>KOKKU</t>
  </si>
  <si>
    <t>Family Centered Care program (Eestisse toomine + koolitajate koolitamine), EQUIP</t>
  </si>
  <si>
    <t>Sekkumised spetsiifilistele gruppidele</t>
  </si>
  <si>
    <t>Vaimse tervise probleemidega noorte toetamine</t>
  </si>
  <si>
    <t xml:space="preserve">Perekonna põhiste programmide rakendamine. 
Perepäevade läbiviimine ja tähtpäevade tähistamine vanglas. </t>
  </si>
  <si>
    <t>Võrgustikuliikmetega ja partneritega kohtumised, seminarid, ümarlauad jne.</t>
  </si>
  <si>
    <t>Tegevuskava eelarve täitmine 2025 (jaan - dets)</t>
  </si>
  <si>
    <t>Reaalsed kulud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</si>
</sst>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7"/>
      <color theme="1"/>
      <name val="Aptos Narrow"/>
      <family val="2"/>
      <charset val="186"/>
      <scheme val="minor"/>
    </font>
    <font>
      <sz val="11"/>
      <color rgb="FF000000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EDA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wrapText="1"/>
    </xf>
    <xf numFmtId="3" fontId="0" fillId="0" borderId="5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0" fillId="0" borderId="2" xfId="0" applyNumberFormat="1" applyBorder="1" applyAlignment="1">
      <alignment wrapText="1"/>
    </xf>
    <xf numFmtId="3" fontId="0" fillId="3" borderId="4" xfId="0" applyNumberFormat="1" applyFill="1" applyBorder="1" applyAlignment="1">
      <alignment wrapText="1"/>
    </xf>
    <xf numFmtId="3" fontId="0" fillId="5" borderId="4" xfId="0" applyNumberFormat="1" applyFill="1" applyBorder="1" applyAlignment="1">
      <alignment wrapText="1"/>
    </xf>
    <xf numFmtId="3" fontId="0" fillId="0" borderId="1" xfId="0" applyNumberFormat="1" applyBorder="1"/>
    <xf numFmtId="3" fontId="0" fillId="0" borderId="3" xfId="0" applyNumberFormat="1" applyBorder="1"/>
    <xf numFmtId="3" fontId="0" fillId="3" borderId="4" xfId="0" applyNumberFormat="1" applyFill="1" applyBorder="1"/>
    <xf numFmtId="3" fontId="0" fillId="0" borderId="5" xfId="0" applyNumberFormat="1" applyBorder="1"/>
    <xf numFmtId="4" fontId="0" fillId="0" borderId="2" xfId="0" applyNumberFormat="1" applyBorder="1" applyAlignment="1">
      <alignment wrapText="1"/>
    </xf>
    <xf numFmtId="4" fontId="0" fillId="0" borderId="3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3" borderId="7" xfId="0" applyNumberFormat="1" applyFill="1" applyBorder="1" applyAlignment="1">
      <alignment wrapText="1"/>
    </xf>
    <xf numFmtId="4" fontId="0" fillId="0" borderId="2" xfId="0" applyNumberFormat="1" applyBorder="1"/>
    <xf numFmtId="4" fontId="0" fillId="0" borderId="3" xfId="0" applyNumberFormat="1" applyBorder="1"/>
    <xf numFmtId="0" fontId="3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3" fontId="0" fillId="4" borderId="1" xfId="0" applyNumberFormat="1" applyFill="1" applyBorder="1" applyAlignment="1">
      <alignment wrapText="1"/>
    </xf>
    <xf numFmtId="4" fontId="0" fillId="4" borderId="1" xfId="0" applyNumberFormat="1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9" fontId="0" fillId="0" borderId="0" xfId="0" applyNumberFormat="1"/>
    <xf numFmtId="3" fontId="5" fillId="0" borderId="2" xfId="0" applyNumberFormat="1" applyFont="1" applyBorder="1"/>
    <xf numFmtId="0" fontId="3" fillId="3" borderId="6" xfId="0" applyFont="1" applyFill="1" applyBorder="1" applyAlignment="1">
      <alignment wrapText="1"/>
    </xf>
    <xf numFmtId="3" fontId="0" fillId="3" borderId="7" xfId="0" applyNumberFormat="1" applyFill="1" applyBorder="1" applyAlignment="1">
      <alignment wrapText="1"/>
    </xf>
    <xf numFmtId="3" fontId="0" fillId="5" borderId="7" xfId="0" applyNumberFormat="1" applyFill="1" applyBorder="1" applyAlignment="1">
      <alignment wrapText="1"/>
    </xf>
    <xf numFmtId="4" fontId="0" fillId="3" borderId="7" xfId="0" applyNumberFormat="1" applyFill="1" applyBorder="1"/>
    <xf numFmtId="2" fontId="0" fillId="0" borderId="2" xfId="0" applyNumberFormat="1" applyBorder="1" applyAlignment="1">
      <alignment horizontal="left"/>
    </xf>
    <xf numFmtId="2" fontId="0" fillId="0" borderId="2" xfId="0" applyNumberFormat="1" applyBorder="1" applyAlignment="1">
      <alignment horizontal="right"/>
    </xf>
    <xf numFmtId="0" fontId="3" fillId="3" borderId="6" xfId="0" applyFont="1" applyFill="1" applyBorder="1" applyAlignment="1">
      <alignment vertical="center" wrapText="1"/>
    </xf>
    <xf numFmtId="3" fontId="0" fillId="3" borderId="7" xfId="0" applyNumberFormat="1" applyFill="1" applyBorder="1"/>
    <xf numFmtId="3" fontId="3" fillId="7" borderId="6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3" fontId="0" fillId="4" borderId="1" xfId="0" applyNumberFormat="1" applyFill="1" applyBorder="1"/>
    <xf numFmtId="0" fontId="2" fillId="4" borderId="1" xfId="0" applyFont="1" applyFill="1" applyBorder="1" applyAlignment="1">
      <alignment wrapText="1"/>
    </xf>
    <xf numFmtId="0" fontId="3" fillId="0" borderId="0" xfId="0" applyFont="1"/>
    <xf numFmtId="3" fontId="3" fillId="5" borderId="3" xfId="0" applyNumberFormat="1" applyFont="1" applyFill="1" applyBorder="1" applyAlignment="1">
      <alignment wrapText="1"/>
    </xf>
    <xf numFmtId="3" fontId="6" fillId="5" borderId="3" xfId="0" applyNumberFormat="1" applyFont="1" applyFill="1" applyBorder="1" applyAlignment="1">
      <alignment wrapText="1"/>
    </xf>
    <xf numFmtId="4" fontId="6" fillId="5" borderId="3" xfId="0" applyNumberFormat="1" applyFont="1" applyFill="1" applyBorder="1" applyAlignment="1">
      <alignment wrapText="1"/>
    </xf>
    <xf numFmtId="3" fontId="3" fillId="7" borderId="4" xfId="0" applyNumberFormat="1" applyFont="1" applyFill="1" applyBorder="1"/>
    <xf numFmtId="9" fontId="7" fillId="7" borderId="7" xfId="0" applyNumberFormat="1" applyFont="1" applyFill="1" applyBorder="1"/>
    <xf numFmtId="3" fontId="6" fillId="4" borderId="1" xfId="0" applyNumberFormat="1" applyFont="1" applyFill="1" applyBorder="1"/>
    <xf numFmtId="4" fontId="6" fillId="0" borderId="1" xfId="0" applyNumberFormat="1" applyFont="1" applyBorder="1"/>
    <xf numFmtId="4" fontId="6" fillId="0" borderId="3" xfId="0" applyNumberFormat="1" applyFont="1" applyBorder="1"/>
    <xf numFmtId="4" fontId="6" fillId="3" borderId="7" xfId="0" applyNumberFormat="1" applyFont="1" applyFill="1" applyBorder="1"/>
    <xf numFmtId="4" fontId="6" fillId="0" borderId="5" xfId="0" applyNumberFormat="1" applyFont="1" applyBorder="1" applyAlignment="1">
      <alignment wrapText="1"/>
    </xf>
    <xf numFmtId="4" fontId="6" fillId="0" borderId="3" xfId="0" applyNumberFormat="1" applyFont="1" applyBorder="1" applyAlignment="1">
      <alignment wrapText="1"/>
    </xf>
    <xf numFmtId="4" fontId="8" fillId="0" borderId="1" xfId="0" applyNumberFormat="1" applyFont="1" applyBorder="1"/>
    <xf numFmtId="4" fontId="8" fillId="0" borderId="2" xfId="0" applyNumberFormat="1" applyFont="1" applyBorder="1"/>
    <xf numFmtId="4" fontId="9" fillId="0" borderId="2" xfId="0" applyNumberFormat="1" applyFont="1" applyBorder="1"/>
    <xf numFmtId="4" fontId="0" fillId="0" borderId="1" xfId="0" applyNumberFormat="1" applyBorder="1"/>
    <xf numFmtId="4" fontId="8" fillId="6" borderId="9" xfId="0" applyNumberFormat="1" applyFont="1" applyFill="1" applyBorder="1"/>
    <xf numFmtId="4" fontId="8" fillId="0" borderId="8" xfId="0" applyNumberFormat="1" applyFont="1" applyBorder="1"/>
    <xf numFmtId="0" fontId="8" fillId="0" borderId="3" xfId="0" applyFont="1" applyBorder="1"/>
    <xf numFmtId="9" fontId="0" fillId="0" borderId="0" xfId="1" applyFont="1"/>
  </cellXfs>
  <cellStyles count="2">
    <cellStyle name="Normaallaad" xfId="0" builtinId="0"/>
    <cellStyle name="Prot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1C90-B598-427B-BFDA-23D88D403226}">
  <dimension ref="A1:D56"/>
  <sheetViews>
    <sheetView tabSelected="1" zoomScale="94" zoomScaleNormal="94" workbookViewId="0">
      <selection activeCell="J8" sqref="J8"/>
    </sheetView>
  </sheetViews>
  <sheetFormatPr defaultRowHeight="14.4" x14ac:dyDescent="0.3"/>
  <cols>
    <col min="1" max="1" width="41.88671875" customWidth="1"/>
    <col min="2" max="2" width="21.44140625" customWidth="1"/>
    <col min="3" max="3" width="22.6640625" customWidth="1"/>
  </cols>
  <sheetData>
    <row r="1" spans="1:4" x14ac:dyDescent="0.3">
      <c r="A1" s="49" t="s">
        <v>47</v>
      </c>
    </row>
    <row r="2" spans="1:4" ht="29.4" thickBot="1" x14ac:dyDescent="0.35">
      <c r="A2" s="29" t="s">
        <v>0</v>
      </c>
      <c r="B2" s="1" t="s">
        <v>1</v>
      </c>
      <c r="C2" s="1" t="s">
        <v>48</v>
      </c>
    </row>
    <row r="3" spans="1:4" ht="22.95" customHeight="1" thickBot="1" x14ac:dyDescent="0.35">
      <c r="A3" s="37" t="s">
        <v>2</v>
      </c>
      <c r="B3" s="17">
        <v>303622.5</v>
      </c>
      <c r="C3" s="65">
        <v>242181.84</v>
      </c>
      <c r="D3" s="35">
        <f t="shared" ref="D3:D56" si="0">C3/B3</f>
        <v>0.79764128152557867</v>
      </c>
    </row>
    <row r="4" spans="1:4" ht="42" customHeight="1" thickBot="1" x14ac:dyDescent="0.35">
      <c r="A4" s="37" t="s">
        <v>3</v>
      </c>
      <c r="B4" s="17">
        <f>SUM(B5:B7)</f>
        <v>171160</v>
      </c>
      <c r="C4" s="26">
        <f t="shared" ref="C4" si="1">SUM(C5:C7)</f>
        <v>153033.54</v>
      </c>
      <c r="D4" s="35">
        <f t="shared" si="0"/>
        <v>0.8940964010282777</v>
      </c>
    </row>
    <row r="5" spans="1:4" ht="30.6" customHeight="1" x14ac:dyDescent="0.3">
      <c r="A5" s="2" t="s">
        <v>4</v>
      </c>
      <c r="B5" s="16">
        <v>53760</v>
      </c>
      <c r="C5" s="62">
        <v>50363.199999999997</v>
      </c>
      <c r="D5" s="35">
        <f t="shared" si="0"/>
        <v>0.93681547619047612</v>
      </c>
    </row>
    <row r="6" spans="1:4" ht="19.2" customHeight="1" x14ac:dyDescent="0.3">
      <c r="A6" s="3" t="s">
        <v>5</v>
      </c>
      <c r="B6" s="14">
        <v>116400</v>
      </c>
      <c r="C6" s="61">
        <v>102182.10999999999</v>
      </c>
      <c r="D6" s="35">
        <f t="shared" si="0"/>
        <v>0.87785317869415791</v>
      </c>
    </row>
    <row r="7" spans="1:4" ht="20.399999999999999" customHeight="1" thickBot="1" x14ac:dyDescent="0.35">
      <c r="A7" s="4" t="s">
        <v>6</v>
      </c>
      <c r="B7" s="15">
        <v>1000</v>
      </c>
      <c r="C7" s="60">
        <v>488.23</v>
      </c>
      <c r="D7" s="35">
        <f t="shared" si="0"/>
        <v>0.48823</v>
      </c>
    </row>
    <row r="8" spans="1:4" ht="31.2" customHeight="1" thickBot="1" x14ac:dyDescent="0.35">
      <c r="A8" s="37" t="s">
        <v>7</v>
      </c>
      <c r="B8" s="17">
        <f>B9+B10+B11</f>
        <v>141000</v>
      </c>
      <c r="C8" s="38">
        <f>C9+C10+C11</f>
        <v>115421.53</v>
      </c>
      <c r="D8" s="35">
        <f t="shared" si="0"/>
        <v>0.8185924113475177</v>
      </c>
    </row>
    <row r="9" spans="1:4" x14ac:dyDescent="0.3">
      <c r="A9" s="5" t="s">
        <v>8</v>
      </c>
      <c r="B9" s="36">
        <v>50000</v>
      </c>
      <c r="C9" s="23">
        <v>29014.86</v>
      </c>
      <c r="D9" s="35">
        <f t="shared" si="0"/>
        <v>0.58029719999999996</v>
      </c>
    </row>
    <row r="10" spans="1:4" x14ac:dyDescent="0.3">
      <c r="A10" s="8" t="s">
        <v>6</v>
      </c>
      <c r="B10" s="14">
        <v>1000</v>
      </c>
      <c r="C10" s="25"/>
      <c r="D10" s="35">
        <f t="shared" si="0"/>
        <v>0</v>
      </c>
    </row>
    <row r="11" spans="1:4" ht="28.8" x14ac:dyDescent="0.3">
      <c r="A11" s="30" t="s">
        <v>9</v>
      </c>
      <c r="B11" s="31">
        <f>SUM(B12:B17)</f>
        <v>90000</v>
      </c>
      <c r="C11" s="32">
        <f>C12+C13+C14+C15+C16+C17</f>
        <v>86406.67</v>
      </c>
      <c r="D11" s="35">
        <f t="shared" si="0"/>
        <v>0.96007411111111107</v>
      </c>
    </row>
    <row r="12" spans="1:4" ht="28.8" x14ac:dyDescent="0.3">
      <c r="A12" s="7" t="s">
        <v>10</v>
      </c>
      <c r="B12" s="16">
        <v>10000</v>
      </c>
      <c r="C12" s="23">
        <v>9637.9</v>
      </c>
      <c r="D12" s="35">
        <f t="shared" si="0"/>
        <v>0.96378999999999992</v>
      </c>
    </row>
    <row r="13" spans="1:4" ht="28.8" x14ac:dyDescent="0.3">
      <c r="A13" s="8" t="s">
        <v>11</v>
      </c>
      <c r="B13" s="14">
        <v>10000</v>
      </c>
      <c r="C13" s="25">
        <v>10807.6</v>
      </c>
      <c r="D13" s="35">
        <f t="shared" si="0"/>
        <v>1.0807599999999999</v>
      </c>
    </row>
    <row r="14" spans="1:4" x14ac:dyDescent="0.3">
      <c r="A14" s="34" t="s">
        <v>12</v>
      </c>
      <c r="B14" s="14">
        <v>15000</v>
      </c>
      <c r="C14" s="25"/>
      <c r="D14" s="35">
        <f t="shared" si="0"/>
        <v>0</v>
      </c>
    </row>
    <row r="15" spans="1:4" x14ac:dyDescent="0.3">
      <c r="A15" s="9" t="s">
        <v>13</v>
      </c>
      <c r="B15" s="14">
        <v>15000</v>
      </c>
      <c r="C15" s="25">
        <v>18600</v>
      </c>
      <c r="D15" s="35">
        <f t="shared" si="0"/>
        <v>1.24</v>
      </c>
    </row>
    <row r="16" spans="1:4" x14ac:dyDescent="0.3">
      <c r="A16" s="9" t="s">
        <v>14</v>
      </c>
      <c r="B16" s="14">
        <v>20000</v>
      </c>
      <c r="C16" s="25">
        <v>25565.14</v>
      </c>
      <c r="D16" s="35">
        <f t="shared" si="0"/>
        <v>1.278257</v>
      </c>
    </row>
    <row r="17" spans="1:4" ht="15" thickBot="1" x14ac:dyDescent="0.35">
      <c r="A17" s="10" t="s">
        <v>6</v>
      </c>
      <c r="B17" s="15">
        <v>20000</v>
      </c>
      <c r="C17" s="24">
        <v>21796.03</v>
      </c>
      <c r="D17" s="35">
        <f t="shared" si="0"/>
        <v>1.0898014999999999</v>
      </c>
    </row>
    <row r="18" spans="1:4" ht="29.4" thickBot="1" x14ac:dyDescent="0.35">
      <c r="A18" s="37" t="s">
        <v>15</v>
      </c>
      <c r="B18" s="18">
        <f>B19+B20+B21+B22+B23+B24</f>
        <v>300428</v>
      </c>
      <c r="C18" s="39">
        <f>C19+C20+C21+C22+C23+C24</f>
        <v>285169.12</v>
      </c>
      <c r="D18" s="35">
        <f t="shared" si="0"/>
        <v>0.94920952774042366</v>
      </c>
    </row>
    <row r="19" spans="1:4" x14ac:dyDescent="0.3">
      <c r="A19" s="11" t="s">
        <v>44</v>
      </c>
      <c r="B19" s="5">
        <v>32500</v>
      </c>
      <c r="C19" s="27"/>
      <c r="D19" s="35">
        <f t="shared" si="0"/>
        <v>0</v>
      </c>
    </row>
    <row r="20" spans="1:4" ht="43.2" x14ac:dyDescent="0.3">
      <c r="A20" s="9" t="s">
        <v>45</v>
      </c>
      <c r="B20" s="5">
        <v>0</v>
      </c>
      <c r="C20" s="27">
        <v>1375.34</v>
      </c>
      <c r="D20" s="68" t="e">
        <f t="shared" si="0"/>
        <v>#DIV/0!</v>
      </c>
    </row>
    <row r="21" spans="1:4" ht="28.8" x14ac:dyDescent="0.3">
      <c r="A21" s="12" t="s">
        <v>42</v>
      </c>
      <c r="B21" s="19">
        <v>55000</v>
      </c>
      <c r="C21" s="27">
        <v>69150.19</v>
      </c>
      <c r="D21" s="35">
        <f t="shared" si="0"/>
        <v>1.2572761818181819</v>
      </c>
    </row>
    <row r="22" spans="1:4" x14ac:dyDescent="0.3">
      <c r="A22" s="12" t="s">
        <v>43</v>
      </c>
      <c r="B22" s="19">
        <v>60000</v>
      </c>
      <c r="C22" s="27">
        <v>75288.88</v>
      </c>
      <c r="D22" s="35">
        <f t="shared" si="0"/>
        <v>1.2548146666666666</v>
      </c>
    </row>
    <row r="23" spans="1:4" x14ac:dyDescent="0.3">
      <c r="A23" s="4" t="s">
        <v>16</v>
      </c>
      <c r="B23" s="20">
        <v>3000</v>
      </c>
      <c r="C23" s="28">
        <v>3082.08</v>
      </c>
      <c r="D23" s="35">
        <f t="shared" si="0"/>
        <v>1.0273600000000001</v>
      </c>
    </row>
    <row r="24" spans="1:4" ht="28.8" x14ac:dyDescent="0.3">
      <c r="A24" s="30" t="s">
        <v>9</v>
      </c>
      <c r="B24" s="47">
        <f>SUM(B25:B28)</f>
        <v>149928</v>
      </c>
      <c r="C24" s="47">
        <f>SUM(C25:C28)</f>
        <v>136272.63</v>
      </c>
      <c r="D24" s="35">
        <f t="shared" si="0"/>
        <v>0.90892048183127905</v>
      </c>
    </row>
    <row r="25" spans="1:4" x14ac:dyDescent="0.3">
      <c r="A25" s="33" t="s">
        <v>17</v>
      </c>
      <c r="B25" s="5">
        <v>89928</v>
      </c>
      <c r="C25" s="63">
        <v>70650.83</v>
      </c>
      <c r="D25" s="35">
        <f t="shared" si="0"/>
        <v>0.78563773240814871</v>
      </c>
    </row>
    <row r="26" spans="1:4" ht="28.8" x14ac:dyDescent="0.3">
      <c r="A26" s="3" t="s">
        <v>18</v>
      </c>
      <c r="B26" s="19">
        <v>30000</v>
      </c>
      <c r="C26" s="64">
        <v>34492.51</v>
      </c>
      <c r="D26" s="35">
        <f t="shared" si="0"/>
        <v>1.1497503333333334</v>
      </c>
    </row>
    <row r="27" spans="1:4" ht="41.25" customHeight="1" x14ac:dyDescent="0.3">
      <c r="A27" s="3" t="s">
        <v>19</v>
      </c>
      <c r="B27" s="19">
        <v>25000</v>
      </c>
      <c r="C27" s="64">
        <v>24356.47</v>
      </c>
      <c r="D27" s="35">
        <f t="shared" si="0"/>
        <v>0.97425880000000009</v>
      </c>
    </row>
    <row r="28" spans="1:4" ht="27.75" customHeight="1" thickBot="1" x14ac:dyDescent="0.35">
      <c r="A28" s="4" t="s">
        <v>6</v>
      </c>
      <c r="B28" s="20">
        <v>5000</v>
      </c>
      <c r="C28" s="28">
        <v>6772.82</v>
      </c>
      <c r="D28" s="35">
        <f t="shared" si="0"/>
        <v>1.3545639999999999</v>
      </c>
    </row>
    <row r="29" spans="1:4" ht="29.4" thickBot="1" x14ac:dyDescent="0.35">
      <c r="A29" s="37" t="s">
        <v>20</v>
      </c>
      <c r="B29" s="21">
        <f>B30+B31+B32+B33+B34+B37+B40+B42</f>
        <v>613160.46</v>
      </c>
      <c r="C29" s="44">
        <f>C30+C31+C32+C33+C34+C37+C40+C42</f>
        <v>376104.93000000005</v>
      </c>
      <c r="D29" s="35">
        <f t="shared" si="0"/>
        <v>0.61338744836873549</v>
      </c>
    </row>
    <row r="30" spans="1:4" x14ac:dyDescent="0.3">
      <c r="A30" s="13" t="s">
        <v>21</v>
      </c>
      <c r="B30" s="22">
        <v>77000</v>
      </c>
      <c r="C30" s="66">
        <v>39425.65</v>
      </c>
      <c r="D30" s="35">
        <f t="shared" si="0"/>
        <v>0.51202142857142863</v>
      </c>
    </row>
    <row r="31" spans="1:4" x14ac:dyDescent="0.3">
      <c r="A31" s="14" t="s">
        <v>22</v>
      </c>
      <c r="B31" s="19">
        <v>8900</v>
      </c>
      <c r="C31" s="61">
        <v>1872.71</v>
      </c>
      <c r="D31" s="35">
        <f t="shared" si="0"/>
        <v>0.21041685393258427</v>
      </c>
    </row>
    <row r="32" spans="1:4" x14ac:dyDescent="0.3">
      <c r="A32" s="14" t="s">
        <v>23</v>
      </c>
      <c r="B32" s="19">
        <v>65000</v>
      </c>
      <c r="C32" s="61">
        <v>18719.16</v>
      </c>
      <c r="D32" s="35">
        <f t="shared" si="0"/>
        <v>0.2879870769230769</v>
      </c>
    </row>
    <row r="33" spans="1:4" x14ac:dyDescent="0.3">
      <c r="A33" s="14" t="s">
        <v>6</v>
      </c>
      <c r="B33" s="19">
        <v>16500</v>
      </c>
      <c r="C33" s="61">
        <v>12632.259999999998</v>
      </c>
      <c r="D33" s="35">
        <f t="shared" si="0"/>
        <v>0.76559151515151502</v>
      </c>
    </row>
    <row r="34" spans="1:4" x14ac:dyDescent="0.3">
      <c r="A34" s="46" t="s">
        <v>24</v>
      </c>
      <c r="B34" s="47">
        <f>SUM(B35:B36)</f>
        <v>150000</v>
      </c>
      <c r="C34" s="55">
        <f>SUM(C35:C36)</f>
        <v>137856.96000000002</v>
      </c>
      <c r="D34" s="35">
        <f t="shared" si="0"/>
        <v>0.91904640000000015</v>
      </c>
    </row>
    <row r="35" spans="1:4" x14ac:dyDescent="0.3">
      <c r="A35" s="8" t="s">
        <v>17</v>
      </c>
      <c r="B35" s="19">
        <v>135000</v>
      </c>
      <c r="C35" s="61">
        <v>135113.06000000003</v>
      </c>
      <c r="D35" s="35">
        <f t="shared" si="0"/>
        <v>1.0008374814814818</v>
      </c>
    </row>
    <row r="36" spans="1:4" x14ac:dyDescent="0.3">
      <c r="A36" s="8" t="s">
        <v>25</v>
      </c>
      <c r="B36" s="19">
        <v>15000</v>
      </c>
      <c r="C36" s="56">
        <v>2743.9000000000005</v>
      </c>
      <c r="D36" s="35">
        <f t="shared" si="0"/>
        <v>0.18292666666666671</v>
      </c>
    </row>
    <row r="37" spans="1:4" x14ac:dyDescent="0.3">
      <c r="A37" s="46" t="s">
        <v>26</v>
      </c>
      <c r="B37" s="47">
        <f>SUM(B38:B39)</f>
        <v>118567.45999999999</v>
      </c>
      <c r="C37" s="55">
        <f>SUM(C38:C39)</f>
        <v>51185.07</v>
      </c>
      <c r="D37" s="35">
        <f t="shared" si="0"/>
        <v>0.43169576205815663</v>
      </c>
    </row>
    <row r="38" spans="1:4" x14ac:dyDescent="0.3">
      <c r="A38" s="8" t="s">
        <v>17</v>
      </c>
      <c r="B38" s="19">
        <v>53946.36</v>
      </c>
      <c r="C38" s="56">
        <v>51185.07</v>
      </c>
      <c r="D38" s="35">
        <f t="shared" si="0"/>
        <v>0.94881415539435843</v>
      </c>
    </row>
    <row r="39" spans="1:4" x14ac:dyDescent="0.3">
      <c r="A39" s="8" t="s">
        <v>27</v>
      </c>
      <c r="B39" s="19">
        <v>64621.1</v>
      </c>
      <c r="C39" s="56"/>
      <c r="D39" s="35">
        <f t="shared" si="0"/>
        <v>0</v>
      </c>
    </row>
    <row r="40" spans="1:4" x14ac:dyDescent="0.3">
      <c r="A40" s="48" t="s">
        <v>28</v>
      </c>
      <c r="B40" s="47">
        <f>B41</f>
        <v>21540</v>
      </c>
      <c r="C40" s="55">
        <f>C41</f>
        <v>21127.55</v>
      </c>
      <c r="D40" s="35">
        <f t="shared" si="0"/>
        <v>0.98085190343546891</v>
      </c>
    </row>
    <row r="41" spans="1:4" x14ac:dyDescent="0.3">
      <c r="A41" s="8" t="s">
        <v>29</v>
      </c>
      <c r="B41" s="19">
        <v>21540</v>
      </c>
      <c r="C41" s="56">
        <v>21127.55</v>
      </c>
      <c r="D41" s="35">
        <f t="shared" si="0"/>
        <v>0.98085190343546891</v>
      </c>
    </row>
    <row r="42" spans="1:4" x14ac:dyDescent="0.3">
      <c r="A42" s="48" t="s">
        <v>30</v>
      </c>
      <c r="B42" s="47">
        <f>SUM(B43:B47)</f>
        <v>155653</v>
      </c>
      <c r="C42" s="55">
        <f>SUM(C43:C47)</f>
        <v>93285.57</v>
      </c>
      <c r="D42" s="35">
        <f t="shared" si="0"/>
        <v>0.59931752038187514</v>
      </c>
    </row>
    <row r="43" spans="1:4" x14ac:dyDescent="0.3">
      <c r="A43" s="8" t="s">
        <v>17</v>
      </c>
      <c r="B43" s="19">
        <v>77403</v>
      </c>
      <c r="C43" s="61">
        <v>58683.35</v>
      </c>
      <c r="D43" s="35">
        <f t="shared" si="0"/>
        <v>0.75815343074557828</v>
      </c>
    </row>
    <row r="44" spans="1:4" x14ac:dyDescent="0.3">
      <c r="A44" s="8" t="s">
        <v>31</v>
      </c>
      <c r="B44" s="19">
        <v>40000</v>
      </c>
      <c r="C44" s="56"/>
      <c r="D44" s="35">
        <f t="shared" si="0"/>
        <v>0</v>
      </c>
    </row>
    <row r="45" spans="1:4" x14ac:dyDescent="0.3">
      <c r="A45" s="8" t="s">
        <v>29</v>
      </c>
      <c r="B45" s="19">
        <v>20000</v>
      </c>
      <c r="C45" s="56">
        <v>28374.1</v>
      </c>
      <c r="D45" s="35">
        <f t="shared" si="0"/>
        <v>1.4187049999999999</v>
      </c>
    </row>
    <row r="46" spans="1:4" ht="28.8" x14ac:dyDescent="0.3">
      <c r="A46" s="8" t="s">
        <v>32</v>
      </c>
      <c r="B46" s="19">
        <v>15000</v>
      </c>
      <c r="C46" s="56">
        <v>3573.8</v>
      </c>
      <c r="D46" s="35">
        <f t="shared" si="0"/>
        <v>0.23825333333333334</v>
      </c>
    </row>
    <row r="47" spans="1:4" ht="15" thickBot="1" x14ac:dyDescent="0.35">
      <c r="A47" s="6" t="s">
        <v>33</v>
      </c>
      <c r="B47" s="20">
        <v>3250</v>
      </c>
      <c r="C47" s="57">
        <v>2654.32</v>
      </c>
      <c r="D47" s="35">
        <f t="shared" si="0"/>
        <v>0.81671384615384623</v>
      </c>
    </row>
    <row r="48" spans="1:4" ht="15" thickBot="1" x14ac:dyDescent="0.35">
      <c r="A48" s="43" t="s">
        <v>34</v>
      </c>
      <c r="B48" s="21">
        <f>SUM(B49:B50)</f>
        <v>34803</v>
      </c>
      <c r="C48" s="40">
        <f>SUM(C49:C50)</f>
        <v>14802.72</v>
      </c>
      <c r="D48" s="35">
        <f t="shared" si="0"/>
        <v>0.42532885096112405</v>
      </c>
    </row>
    <row r="49" spans="1:4" x14ac:dyDescent="0.3">
      <c r="A49" s="41" t="s">
        <v>35</v>
      </c>
      <c r="B49" s="42"/>
      <c r="C49" s="62">
        <v>14802.72</v>
      </c>
      <c r="D49" s="35" t="e">
        <f t="shared" si="0"/>
        <v>#DIV/0!</v>
      </c>
    </row>
    <row r="50" spans="1:4" ht="15" thickBot="1" x14ac:dyDescent="0.35">
      <c r="A50" s="15" t="s">
        <v>36</v>
      </c>
      <c r="B50" s="20">
        <v>34803</v>
      </c>
      <c r="C50" s="57"/>
      <c r="D50" s="35">
        <f t="shared" si="0"/>
        <v>0</v>
      </c>
    </row>
    <row r="51" spans="1:4" ht="15" thickBot="1" x14ac:dyDescent="0.35">
      <c r="A51" s="43" t="s">
        <v>37</v>
      </c>
      <c r="B51" s="21">
        <f>SUM(B52:B54)</f>
        <v>32800</v>
      </c>
      <c r="C51" s="58">
        <f>SUM(C52:C54)</f>
        <v>19533.28</v>
      </c>
      <c r="D51" s="35">
        <f t="shared" si="0"/>
        <v>0.5955268292682927</v>
      </c>
    </row>
    <row r="52" spans="1:4" ht="28.8" x14ac:dyDescent="0.3">
      <c r="A52" s="16" t="s">
        <v>46</v>
      </c>
      <c r="B52" s="16"/>
      <c r="C52" s="59">
        <v>1100.79</v>
      </c>
      <c r="D52" s="35" t="e">
        <f>C52/B52</f>
        <v>#DIV/0!</v>
      </c>
    </row>
    <row r="53" spans="1:4" x14ac:dyDescent="0.3">
      <c r="A53" s="14" t="s">
        <v>38</v>
      </c>
      <c r="B53" s="14">
        <v>7800</v>
      </c>
      <c r="C53" s="67">
        <v>9443.18</v>
      </c>
      <c r="D53" s="35">
        <f t="shared" si="0"/>
        <v>1.2106641025641025</v>
      </c>
    </row>
    <row r="54" spans="1:4" x14ac:dyDescent="0.3">
      <c r="A54" s="15" t="s">
        <v>39</v>
      </c>
      <c r="B54" s="15">
        <v>25000</v>
      </c>
      <c r="C54" s="60">
        <v>8989.31</v>
      </c>
      <c r="D54" s="35">
        <f t="shared" si="0"/>
        <v>0.35957239999999996</v>
      </c>
    </row>
    <row r="55" spans="1:4" ht="15" thickBot="1" x14ac:dyDescent="0.35">
      <c r="A55" s="50" t="s">
        <v>40</v>
      </c>
      <c r="B55" s="51">
        <v>26395.9944</v>
      </c>
      <c r="C55" s="52">
        <v>22312.566000000003</v>
      </c>
      <c r="D55" s="35">
        <f t="shared" si="0"/>
        <v>0.84530120979264955</v>
      </c>
    </row>
    <row r="56" spans="1:4" ht="15" thickBot="1" x14ac:dyDescent="0.35">
      <c r="A56" s="45" t="s">
        <v>41</v>
      </c>
      <c r="B56" s="53">
        <v>1623369</v>
      </c>
      <c r="C56" s="53">
        <f>C3+C4+C8+C18+C29+C48+C51+C55</f>
        <v>1228559.5260000001</v>
      </c>
      <c r="D56" s="54">
        <f t="shared" si="0"/>
        <v>0.75679622193105822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72b7e1b3-456c-488c-9488-1b083c4dda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99446B9697D94391F8E0B40B3D5BC9" ma:contentTypeVersion="14" ma:contentTypeDescription="Loo uus dokument" ma:contentTypeScope="" ma:versionID="38595230b89ced4ef621af892f60f338">
  <xsd:schema xmlns:xsd="http://www.w3.org/2001/XMLSchema" xmlns:xs="http://www.w3.org/2001/XMLSchema" xmlns:p="http://schemas.microsoft.com/office/2006/metadata/properties" xmlns:ns2="72b7e1b3-456c-488c-9488-1b083c4ddabe" xmlns:ns3="194cedfd-18b6-416b-a27a-1daa6530c4f3" targetNamespace="http://schemas.microsoft.com/office/2006/metadata/properties" ma:root="true" ma:fieldsID="1cc3b850415a5b367ee11f6c26f17761" ns2:_="" ns3:_="">
    <xsd:import namespace="72b7e1b3-456c-488c-9488-1b083c4ddabe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7e1b3-456c-488c-9488-1b083c4dd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c4e161c-a680-4b20-b070-f39e35dce383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126F8E-B4BE-4626-9C75-04ABB0DBAB76}">
  <ds:schemaRefs>
    <ds:schemaRef ds:uri="http://schemas.microsoft.com/office/2006/metadata/properties"/>
    <ds:schemaRef ds:uri="http://schemas.microsoft.com/office/infopath/2007/PartnerControls"/>
    <ds:schemaRef ds:uri="194cedfd-18b6-416b-a27a-1daa6530c4f3"/>
    <ds:schemaRef ds:uri="72b7e1b3-456c-488c-9488-1b083c4ddabe"/>
  </ds:schemaRefs>
</ds:datastoreItem>
</file>

<file path=customXml/itemProps2.xml><?xml version="1.0" encoding="utf-8"?>
<ds:datastoreItem xmlns:ds="http://schemas.openxmlformats.org/officeDocument/2006/customXml" ds:itemID="{3FAC5D0B-4CC5-471C-9D05-B368F31FE5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AC75A-60E0-40B2-8610-DBB2113CF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7e1b3-456c-488c-9488-1b083c4ddabe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Terje Smitt - JUSTDIGI</dc:creator>
  <cp:keywords/>
  <dc:description/>
  <cp:lastModifiedBy>Terje Smitt - JUSTDIGI</cp:lastModifiedBy>
  <cp:revision/>
  <cp:lastPrinted>2025-12-17T09:09:16Z</cp:lastPrinted>
  <dcterms:created xsi:type="dcterms:W3CDTF">2025-12-15T11:06:14Z</dcterms:created>
  <dcterms:modified xsi:type="dcterms:W3CDTF">2026-03-17T09:53:28Z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2025-12-15T11:51:45Z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bab93b37-43d7-4984-8198-84f3ed01b3b0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0x010100E299446B9697D94391F8E0B40B3D5BC9</vt:lpwstr>
  </property>
  <property fmtid="{D5CDD505-2E9C-101B-9397-08002B2CF9AE}" pid="11" name="MediaServiceImageTags">
    <vt:lpwstr/>
  </property>
</Properties>
</file>